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штатное 29.11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0" i="2"/>
  <c r="I20"/>
  <c r="G20"/>
  <c r="E20"/>
  <c r="K19"/>
  <c r="I19"/>
  <c r="G19"/>
  <c r="E19"/>
  <c r="K18"/>
  <c r="K21" s="1"/>
  <c r="I18"/>
  <c r="L18" s="1"/>
  <c r="G18"/>
  <c r="E18"/>
  <c r="C13"/>
  <c r="B13"/>
  <c r="K12"/>
  <c r="L12" s="1"/>
  <c r="I12"/>
  <c r="G12"/>
  <c r="E12"/>
  <c r="K11"/>
  <c r="L11" s="1"/>
  <c r="I11"/>
  <c r="G11"/>
  <c r="E11"/>
  <c r="K10"/>
  <c r="L10" s="1"/>
  <c r="I10"/>
  <c r="G10"/>
  <c r="E10"/>
  <c r="K9"/>
  <c r="K13" s="1"/>
  <c r="I9"/>
  <c r="I13" s="1"/>
  <c r="G9"/>
  <c r="G13" s="1"/>
  <c r="E9"/>
  <c r="E13" s="1"/>
  <c r="K11" i="1"/>
  <c r="I11"/>
  <c r="K19"/>
  <c r="K20"/>
  <c r="K18"/>
  <c r="I19"/>
  <c r="I20"/>
  <c r="I18"/>
  <c r="G19"/>
  <c r="G20"/>
  <c r="G18"/>
  <c r="E19"/>
  <c r="E20"/>
  <c r="E18"/>
  <c r="C13"/>
  <c r="B13"/>
  <c r="K10"/>
  <c r="K12"/>
  <c r="L12" s="1"/>
  <c r="K9"/>
  <c r="I10"/>
  <c r="I12"/>
  <c r="I9"/>
  <c r="G10"/>
  <c r="G11"/>
  <c r="G12"/>
  <c r="G9"/>
  <c r="G13" s="1"/>
  <c r="E9"/>
  <c r="E10"/>
  <c r="E12"/>
  <c r="E11"/>
  <c r="L19" i="2" l="1"/>
  <c r="M19" s="1"/>
  <c r="I21"/>
  <c r="N10"/>
  <c r="O10" s="1"/>
  <c r="M10"/>
  <c r="N11"/>
  <c r="O11" s="1"/>
  <c r="M11"/>
  <c r="M12"/>
  <c r="N12"/>
  <c r="N18"/>
  <c r="M18"/>
  <c r="N19"/>
  <c r="L9"/>
  <c r="L20"/>
  <c r="E13" i="1"/>
  <c r="I21"/>
  <c r="L18"/>
  <c r="M18" s="1"/>
  <c r="L19"/>
  <c r="M19" s="1"/>
  <c r="L20"/>
  <c r="M20" s="1"/>
  <c r="L9"/>
  <c r="M9" s="1"/>
  <c r="N20"/>
  <c r="M12"/>
  <c r="N12"/>
  <c r="N19"/>
  <c r="I13"/>
  <c r="K13"/>
  <c r="L10"/>
  <c r="K21"/>
  <c r="L11"/>
  <c r="N20" i="2" l="1"/>
  <c r="M20"/>
  <c r="M21" s="1"/>
  <c r="M9"/>
  <c r="M13" s="1"/>
  <c r="N9"/>
  <c r="N21"/>
  <c r="O18"/>
  <c r="L21"/>
  <c r="O19"/>
  <c r="O12"/>
  <c r="N9" i="1"/>
  <c r="M21"/>
  <c r="L21"/>
  <c r="N18"/>
  <c r="N21" s="1"/>
  <c r="O19"/>
  <c r="O12"/>
  <c r="O9"/>
  <c r="N10"/>
  <c r="M10"/>
  <c r="O18"/>
  <c r="O20"/>
  <c r="N11"/>
  <c r="M11"/>
  <c r="O20" i="2" l="1"/>
  <c r="N13"/>
  <c r="O9"/>
  <c r="O13" s="1"/>
  <c r="O21"/>
  <c r="M13" i="1"/>
  <c r="O21"/>
  <c r="O10"/>
  <c r="O11"/>
  <c r="N13"/>
  <c r="O13" l="1"/>
</calcChain>
</file>

<file path=xl/sharedStrings.xml><?xml version="1.0" encoding="utf-8"?>
<sst xmlns="http://schemas.openxmlformats.org/spreadsheetml/2006/main" count="104" uniqueCount="37">
  <si>
    <t>Карлукское сельское поселение</t>
  </si>
  <si>
    <t xml:space="preserve">Карлукского МО сельского поселения </t>
  </si>
  <si>
    <t>ШТАТНОЕ РАСПИСАНИЕ</t>
  </si>
  <si>
    <t xml:space="preserve"> </t>
  </si>
  <si>
    <t>Шт. ед</t>
  </si>
  <si>
    <t>Должн. оклад</t>
  </si>
  <si>
    <t>Выслуга лет</t>
  </si>
  <si>
    <t>Особые условия</t>
  </si>
  <si>
    <t>ден.возн</t>
  </si>
  <si>
    <t>Итого</t>
  </si>
  <si>
    <t>%</t>
  </si>
  <si>
    <t>сумма</t>
  </si>
  <si>
    <t>Глава сельского поселения</t>
  </si>
  <si>
    <t>Ведущий специалист</t>
  </si>
  <si>
    <t>Зам.главы</t>
  </si>
  <si>
    <t>Главный специалист</t>
  </si>
  <si>
    <t>-</t>
  </si>
  <si>
    <t>Должности включаемые в штатное расписание в целях технического обеспечения деятельности муниципальных органов</t>
  </si>
  <si>
    <t>ден.возн.</t>
  </si>
  <si>
    <t>итого</t>
  </si>
  <si>
    <t>завхоз</t>
  </si>
  <si>
    <t>Сторож</t>
  </si>
  <si>
    <t>Тракторист</t>
  </si>
  <si>
    <t xml:space="preserve">            </t>
  </si>
  <si>
    <t>личная подпись</t>
  </si>
  <si>
    <t>расшифровка подписи</t>
  </si>
  <si>
    <t>Главный бухгалтер                                                                                               _________________                                                  ____________________</t>
  </si>
  <si>
    <t xml:space="preserve">             </t>
  </si>
  <si>
    <t>Штат в количестве _7_единиц</t>
  </si>
  <si>
    <t>Распоряжением Главы</t>
  </si>
  <si>
    <t>Глава администрации                           _________________                                              _______________________</t>
  </si>
  <si>
    <t>с  29 ноября  2016 г.</t>
  </si>
  <si>
    <t>от " 29.11.2016" г. №29</t>
  </si>
  <si>
    <t xml:space="preserve">гос. тайна </t>
  </si>
  <si>
    <t>от " 28.03.2017" г. №12</t>
  </si>
  <si>
    <t>с  01 апреля  2017г.</t>
  </si>
  <si>
    <t>водитель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</si>
</sst>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3" fillId="0" borderId="0" xfId="0" applyFont="1" applyBorder="1"/>
    <xf numFmtId="4" fontId="1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164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opLeftCell="A4" workbookViewId="0">
      <selection activeCell="O27" sqref="A1:O27"/>
    </sheetView>
  </sheetViews>
  <sheetFormatPr defaultRowHeight="15"/>
  <cols>
    <col min="1" max="1" width="25.7109375" style="1" customWidth="1"/>
    <col min="2" max="2" width="5" style="1" customWidth="1"/>
    <col min="3" max="3" width="10.28515625" style="1" customWidth="1"/>
    <col min="4" max="4" width="4.7109375" style="1" customWidth="1"/>
    <col min="5" max="5" width="5.28515625" style="1" customWidth="1"/>
    <col min="6" max="6" width="4.85546875" style="1" customWidth="1"/>
    <col min="7" max="7" width="7.85546875" style="1" customWidth="1"/>
    <col min="8" max="8" width="4.7109375" style="1" customWidth="1"/>
    <col min="9" max="9" width="9.140625" style="1"/>
    <col min="10" max="10" width="5.7109375" style="1" customWidth="1"/>
    <col min="11" max="11" width="9" style="1" customWidth="1"/>
    <col min="12" max="12" width="9.140625" style="1"/>
    <col min="13" max="13" width="9.42578125" style="1" customWidth="1"/>
    <col min="14" max="16384" width="9.140625" style="1"/>
  </cols>
  <sheetData>
    <row r="1" spans="1:15">
      <c r="C1" s="1" t="s">
        <v>0</v>
      </c>
      <c r="M1" s="1" t="s">
        <v>29</v>
      </c>
    </row>
    <row r="2" spans="1:15">
      <c r="L2" s="1" t="s">
        <v>1</v>
      </c>
    </row>
    <row r="3" spans="1:15">
      <c r="D3" s="1" t="s">
        <v>2</v>
      </c>
      <c r="M3" s="1" t="s">
        <v>32</v>
      </c>
    </row>
    <row r="4" spans="1:15">
      <c r="E4" s="1" t="s">
        <v>31</v>
      </c>
    </row>
    <row r="5" spans="1:15">
      <c r="M5" s="1" t="s">
        <v>28</v>
      </c>
    </row>
    <row r="6" spans="1:15" s="2" customFormat="1">
      <c r="C6" s="2" t="s">
        <v>3</v>
      </c>
    </row>
    <row r="7" spans="1:15" s="2" customFormat="1">
      <c r="A7" s="3"/>
      <c r="B7" s="3" t="s">
        <v>4</v>
      </c>
      <c r="C7" s="3" t="s">
        <v>5</v>
      </c>
      <c r="D7" s="3" t="s">
        <v>33</v>
      </c>
      <c r="E7" s="3"/>
      <c r="F7" s="3" t="s">
        <v>6</v>
      </c>
      <c r="G7" s="3"/>
      <c r="H7" s="3" t="s">
        <v>7</v>
      </c>
      <c r="I7" s="3"/>
      <c r="J7" s="3" t="s">
        <v>8</v>
      </c>
      <c r="K7" s="3"/>
      <c r="L7" s="3" t="s">
        <v>9</v>
      </c>
      <c r="M7" s="4">
        <v>0.5</v>
      </c>
      <c r="N7" s="4">
        <v>0.3</v>
      </c>
      <c r="O7" s="3" t="s">
        <v>9</v>
      </c>
    </row>
    <row r="8" spans="1:15" s="2" customFormat="1">
      <c r="A8" s="3"/>
      <c r="B8" s="3"/>
      <c r="C8" s="3"/>
      <c r="D8" s="5"/>
      <c r="E8" s="14" t="s">
        <v>11</v>
      </c>
      <c r="F8" s="5" t="s">
        <v>10</v>
      </c>
      <c r="G8" s="14" t="s">
        <v>11</v>
      </c>
      <c r="H8" s="5" t="s">
        <v>10</v>
      </c>
      <c r="I8" s="14" t="s">
        <v>11</v>
      </c>
      <c r="J8" s="5" t="s">
        <v>10</v>
      </c>
      <c r="K8" s="14" t="s">
        <v>11</v>
      </c>
      <c r="L8" s="3"/>
      <c r="M8" s="3"/>
      <c r="N8" s="3"/>
      <c r="O8" s="3"/>
    </row>
    <row r="9" spans="1:15" s="2" customFormat="1">
      <c r="A9" s="3" t="s">
        <v>12</v>
      </c>
      <c r="B9" s="5">
        <v>1</v>
      </c>
      <c r="C9" s="6">
        <v>5046</v>
      </c>
      <c r="D9" s="7">
        <v>0.1</v>
      </c>
      <c r="E9" s="8">
        <f t="shared" ref="E9:E10" si="0">D9*C9</f>
        <v>504.6</v>
      </c>
      <c r="F9" s="7">
        <v>0.1</v>
      </c>
      <c r="G9" s="5">
        <f>C9*F9</f>
        <v>504.6</v>
      </c>
      <c r="H9" s="7">
        <v>0.33</v>
      </c>
      <c r="I9" s="6">
        <f>C9*H9</f>
        <v>1665.18</v>
      </c>
      <c r="J9" s="7">
        <v>1.25</v>
      </c>
      <c r="K9" s="6">
        <f>C9*J9</f>
        <v>6307.5</v>
      </c>
      <c r="L9" s="6">
        <f>K9+I9+G9+E9+C9</f>
        <v>14027.880000000001</v>
      </c>
      <c r="M9" s="6">
        <f>L9*M7</f>
        <v>7013.9400000000005</v>
      </c>
      <c r="N9" s="6">
        <f>L9*N7</f>
        <v>4208.3640000000005</v>
      </c>
      <c r="O9" s="6">
        <f>N9+M9+L9</f>
        <v>25250.184000000001</v>
      </c>
    </row>
    <row r="10" spans="1:15" s="2" customFormat="1">
      <c r="A10" s="3" t="s">
        <v>13</v>
      </c>
      <c r="B10" s="5">
        <v>1</v>
      </c>
      <c r="C10" s="6">
        <v>3887</v>
      </c>
      <c r="D10" s="7"/>
      <c r="E10" s="8">
        <f t="shared" si="0"/>
        <v>0</v>
      </c>
      <c r="F10" s="7">
        <v>0.1</v>
      </c>
      <c r="G10" s="5">
        <f t="shared" ref="G10:G12" si="1">C10*F10</f>
        <v>388.70000000000005</v>
      </c>
      <c r="H10" s="7">
        <v>0.4</v>
      </c>
      <c r="I10" s="6">
        <f t="shared" ref="I10:I12" si="2">C10*H10</f>
        <v>1554.8000000000002</v>
      </c>
      <c r="J10" s="7">
        <v>0.7</v>
      </c>
      <c r="K10" s="6">
        <f t="shared" ref="K10:K12" si="3">C10*J10</f>
        <v>2720.8999999999996</v>
      </c>
      <c r="L10" s="6">
        <f t="shared" ref="L10:L12" si="4">K10+I10+G10+E10+C10</f>
        <v>8551.4</v>
      </c>
      <c r="M10" s="6">
        <f>L10*M7</f>
        <v>4275.7</v>
      </c>
      <c r="N10" s="6">
        <f>L10*N7</f>
        <v>2565.4199999999996</v>
      </c>
      <c r="O10" s="6">
        <f t="shared" ref="O10:O12" si="5">N10+M10+L10</f>
        <v>15392.519999999999</v>
      </c>
    </row>
    <row r="11" spans="1:15" s="12" customFormat="1">
      <c r="A11" s="9" t="s">
        <v>14</v>
      </c>
      <c r="B11" s="8">
        <v>1</v>
      </c>
      <c r="C11" s="10">
        <v>4037</v>
      </c>
      <c r="D11" s="11"/>
      <c r="E11" s="8">
        <f>D11*C11</f>
        <v>0</v>
      </c>
      <c r="F11" s="11">
        <v>0.15</v>
      </c>
      <c r="G11" s="8">
        <f t="shared" si="1"/>
        <v>605.54999999999995</v>
      </c>
      <c r="H11" s="11">
        <v>0.42</v>
      </c>
      <c r="I11" s="10">
        <f>C11*H11</f>
        <v>1695.54</v>
      </c>
      <c r="J11" s="11">
        <v>0.9</v>
      </c>
      <c r="K11" s="10">
        <f>C11*J11</f>
        <v>3633.3</v>
      </c>
      <c r="L11" s="10">
        <f t="shared" si="4"/>
        <v>9971.39</v>
      </c>
      <c r="M11" s="10">
        <f>L11*M7</f>
        <v>4985.6949999999997</v>
      </c>
      <c r="N11" s="10">
        <f>L11*N7</f>
        <v>2991.4169999999999</v>
      </c>
      <c r="O11" s="10">
        <f t="shared" si="5"/>
        <v>17948.502</v>
      </c>
    </row>
    <row r="12" spans="1:15" s="2" customFormat="1">
      <c r="A12" s="3" t="s">
        <v>15</v>
      </c>
      <c r="B12" s="5">
        <v>1</v>
      </c>
      <c r="C12" s="6">
        <v>3887</v>
      </c>
      <c r="D12" s="7"/>
      <c r="E12" s="8">
        <f t="shared" ref="E12" si="6">D12*C12</f>
        <v>0</v>
      </c>
      <c r="F12" s="7">
        <v>0.1</v>
      </c>
      <c r="G12" s="5">
        <f t="shared" si="1"/>
        <v>388.70000000000005</v>
      </c>
      <c r="H12" s="7">
        <v>0.4</v>
      </c>
      <c r="I12" s="6">
        <f t="shared" si="2"/>
        <v>1554.8000000000002</v>
      </c>
      <c r="J12" s="7">
        <v>0.7</v>
      </c>
      <c r="K12" s="6">
        <f t="shared" si="3"/>
        <v>2720.8999999999996</v>
      </c>
      <c r="L12" s="6">
        <f t="shared" si="4"/>
        <v>8551.4</v>
      </c>
      <c r="M12" s="6">
        <f>L12*M7</f>
        <v>4275.7</v>
      </c>
      <c r="N12" s="6">
        <f>L12*N7</f>
        <v>2565.4199999999996</v>
      </c>
      <c r="O12" s="6">
        <f t="shared" si="5"/>
        <v>15392.519999999999</v>
      </c>
    </row>
    <row r="13" spans="1:15" s="2" customFormat="1">
      <c r="A13" s="3" t="s">
        <v>9</v>
      </c>
      <c r="B13" s="5">
        <f>SUM(B9:B12)</f>
        <v>4</v>
      </c>
      <c r="C13" s="6">
        <f>SUM(C9:C12)</f>
        <v>16857</v>
      </c>
      <c r="D13" s="5"/>
      <c r="E13" s="5">
        <f>SUM(E9:E12)</f>
        <v>504.6</v>
      </c>
      <c r="F13" s="5" t="s">
        <v>16</v>
      </c>
      <c r="G13" s="6">
        <f>SUM(G9:G12)</f>
        <v>1887.55</v>
      </c>
      <c r="H13" s="5" t="s">
        <v>16</v>
      </c>
      <c r="I13" s="6">
        <f>SUM(I9:I12)</f>
        <v>6470.3200000000006</v>
      </c>
      <c r="J13" s="5" t="s">
        <v>16</v>
      </c>
      <c r="K13" s="6">
        <f>SUM(K9:K12)</f>
        <v>15382.6</v>
      </c>
      <c r="L13" s="5"/>
      <c r="M13" s="6">
        <f>SUM(M9:M12)</f>
        <v>20551.035</v>
      </c>
      <c r="N13" s="6">
        <f>SUM(N9:N12)</f>
        <v>12330.620999999999</v>
      </c>
      <c r="O13" s="6">
        <f>SUM(O9:O12)</f>
        <v>73983.725999999995</v>
      </c>
    </row>
    <row r="14" spans="1:15" s="2" customFormat="1">
      <c r="A14" s="3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2" customFormat="1">
      <c r="A15" s="3"/>
      <c r="B15" s="3"/>
      <c r="C15" s="3"/>
      <c r="D15" s="3"/>
      <c r="E15" s="3"/>
      <c r="F15" s="3"/>
      <c r="G15" s="3"/>
      <c r="H15" s="3" t="s">
        <v>7</v>
      </c>
      <c r="I15" s="3"/>
      <c r="J15" s="3" t="s">
        <v>18</v>
      </c>
      <c r="K15" s="3"/>
      <c r="L15" s="3" t="s">
        <v>19</v>
      </c>
      <c r="M15" s="4">
        <v>0.5</v>
      </c>
      <c r="N15" s="4">
        <v>0.3</v>
      </c>
      <c r="O15" s="3" t="s">
        <v>19</v>
      </c>
    </row>
    <row r="16" spans="1:15" s="2" customFormat="1">
      <c r="A16" s="3"/>
      <c r="B16" s="3"/>
      <c r="C16" s="3"/>
      <c r="D16" s="3"/>
      <c r="E16" s="3"/>
      <c r="F16" s="3"/>
      <c r="G16" s="3"/>
      <c r="H16" s="3" t="s">
        <v>10</v>
      </c>
      <c r="I16" s="3" t="s">
        <v>11</v>
      </c>
      <c r="J16" s="3" t="s">
        <v>10</v>
      </c>
      <c r="K16" s="3" t="s">
        <v>11</v>
      </c>
      <c r="L16" s="3"/>
      <c r="M16" s="3"/>
      <c r="N16" s="3"/>
      <c r="O16" s="3"/>
    </row>
    <row r="17" spans="1:15" s="2" customForma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2" customFormat="1">
      <c r="A18" s="3" t="s">
        <v>20</v>
      </c>
      <c r="B18" s="5">
        <v>1</v>
      </c>
      <c r="C18" s="6">
        <v>2102</v>
      </c>
      <c r="D18" s="7"/>
      <c r="E18" s="5">
        <f>C18*D18</f>
        <v>0</v>
      </c>
      <c r="F18" s="7">
        <v>0</v>
      </c>
      <c r="G18" s="5">
        <f>C18*F18</f>
        <v>0</v>
      </c>
      <c r="H18" s="7">
        <v>0.5</v>
      </c>
      <c r="I18" s="5">
        <f>C18*H18</f>
        <v>1051</v>
      </c>
      <c r="J18" s="7">
        <v>0.25</v>
      </c>
      <c r="K18" s="5">
        <f>C18*J18</f>
        <v>525.5</v>
      </c>
      <c r="L18" s="6">
        <f>K18+I18+G18+E18+C18</f>
        <v>3678.5</v>
      </c>
      <c r="M18" s="6">
        <f>L18*M15</f>
        <v>1839.25</v>
      </c>
      <c r="N18" s="6">
        <f>L18*N15</f>
        <v>1103.55</v>
      </c>
      <c r="O18" s="6">
        <f>N18+M18+L18</f>
        <v>6621.3</v>
      </c>
    </row>
    <row r="19" spans="1:15" s="2" customFormat="1">
      <c r="A19" s="3" t="s">
        <v>21</v>
      </c>
      <c r="B19" s="5">
        <v>1</v>
      </c>
      <c r="C19" s="6">
        <v>1978</v>
      </c>
      <c r="D19" s="7"/>
      <c r="E19" s="5">
        <f t="shared" ref="E19:E20" si="7">C19*D19</f>
        <v>0</v>
      </c>
      <c r="F19" s="7">
        <v>0</v>
      </c>
      <c r="G19" s="5">
        <f t="shared" ref="G19:G20" si="8">C19*F19</f>
        <v>0</v>
      </c>
      <c r="H19" s="7">
        <v>0.5</v>
      </c>
      <c r="I19" s="5">
        <f t="shared" ref="I19:I20" si="9">C19*H19</f>
        <v>989</v>
      </c>
      <c r="J19" s="7">
        <v>0.25</v>
      </c>
      <c r="K19" s="5">
        <f t="shared" ref="K19:K20" si="10">C19*J19</f>
        <v>494.5</v>
      </c>
      <c r="L19" s="6">
        <f t="shared" ref="L19:L20" si="11">K19+I19+G19+E19+C19</f>
        <v>3461.5</v>
      </c>
      <c r="M19" s="6">
        <f>L19*M15</f>
        <v>1730.75</v>
      </c>
      <c r="N19" s="6">
        <f>L19*N15</f>
        <v>1038.45</v>
      </c>
      <c r="O19" s="6">
        <f t="shared" ref="O19:O20" si="12">N19+M19+L19</f>
        <v>6230.7</v>
      </c>
    </row>
    <row r="20" spans="1:15" s="2" customFormat="1">
      <c r="A20" s="3" t="s">
        <v>22</v>
      </c>
      <c r="B20" s="5">
        <v>1</v>
      </c>
      <c r="C20" s="5">
        <v>2102</v>
      </c>
      <c r="D20" s="7"/>
      <c r="E20" s="5">
        <f t="shared" si="7"/>
        <v>0</v>
      </c>
      <c r="F20" s="7">
        <v>0</v>
      </c>
      <c r="G20" s="5">
        <f t="shared" si="8"/>
        <v>0</v>
      </c>
      <c r="H20" s="7">
        <v>0.5</v>
      </c>
      <c r="I20" s="5">
        <f t="shared" si="9"/>
        <v>1051</v>
      </c>
      <c r="J20" s="7">
        <v>0.25</v>
      </c>
      <c r="K20" s="5">
        <f t="shared" si="10"/>
        <v>525.5</v>
      </c>
      <c r="L20" s="6">
        <f t="shared" si="11"/>
        <v>3678.5</v>
      </c>
      <c r="M20" s="6">
        <f>L20*M15</f>
        <v>1839.25</v>
      </c>
      <c r="N20" s="6">
        <f>L20*N15</f>
        <v>1103.55</v>
      </c>
      <c r="O20" s="6">
        <f t="shared" si="12"/>
        <v>6621.3</v>
      </c>
    </row>
    <row r="21" spans="1:15" s="2" customFormat="1">
      <c r="A21" s="3" t="s">
        <v>9</v>
      </c>
      <c r="B21" s="5">
        <v>3</v>
      </c>
      <c r="C21" s="6">
        <v>6182</v>
      </c>
      <c r="D21" s="5"/>
      <c r="E21" s="5"/>
      <c r="F21" s="5"/>
      <c r="G21" s="5"/>
      <c r="H21" s="5"/>
      <c r="I21" s="5">
        <f>I20+I19+I18</f>
        <v>3091</v>
      </c>
      <c r="J21" s="5"/>
      <c r="K21" s="5">
        <f>SUM(K18:K20)</f>
        <v>1545.5</v>
      </c>
      <c r="L21" s="6">
        <f>SUM(L18:L20)</f>
        <v>10818.5</v>
      </c>
      <c r="M21" s="6">
        <f>SUM(M18:M20)</f>
        <v>5409.25</v>
      </c>
      <c r="N21" s="6">
        <f>SUM(N18:N20)</f>
        <v>3245.55</v>
      </c>
      <c r="O21" s="6">
        <f>SUM(O18:O20)</f>
        <v>19473.3</v>
      </c>
    </row>
    <row r="22" spans="1:15" s="2" customFormat="1">
      <c r="I22" s="13"/>
    </row>
    <row r="23" spans="1:15">
      <c r="A23" s="1" t="s">
        <v>30</v>
      </c>
    </row>
    <row r="24" spans="1:15">
      <c r="D24" s="1" t="s">
        <v>23</v>
      </c>
      <c r="H24" s="1" t="s">
        <v>24</v>
      </c>
      <c r="M24" s="1" t="s">
        <v>25</v>
      </c>
    </row>
    <row r="25" spans="1:15">
      <c r="A25" s="1" t="s">
        <v>26</v>
      </c>
    </row>
    <row r="26" spans="1:15">
      <c r="D26" s="1" t="s">
        <v>27</v>
      </c>
      <c r="H26" s="1" t="s">
        <v>24</v>
      </c>
      <c r="M26" s="1" t="s">
        <v>25</v>
      </c>
    </row>
  </sheetData>
  <pageMargins left="0.79" right="0.18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A18" sqref="A18"/>
    </sheetView>
  </sheetViews>
  <sheetFormatPr defaultRowHeight="15"/>
  <cols>
    <col min="1" max="1" width="25.5703125" customWidth="1"/>
    <col min="2" max="2" width="6.5703125" customWidth="1"/>
    <col min="3" max="3" width="8.28515625" customWidth="1"/>
    <col min="4" max="4" width="4.7109375" customWidth="1"/>
    <col min="5" max="5" width="6.140625" customWidth="1"/>
    <col min="6" max="6" width="6.7109375" customWidth="1"/>
    <col min="7" max="7" width="7.42578125" customWidth="1"/>
    <col min="8" max="8" width="6" customWidth="1"/>
    <col min="10" max="10" width="5.85546875" customWidth="1"/>
    <col min="11" max="11" width="7.85546875" customWidth="1"/>
    <col min="12" max="12" width="8.28515625" customWidth="1"/>
  </cols>
  <sheetData>
    <row r="1" spans="1:1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 t="s">
        <v>29</v>
      </c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</v>
      </c>
      <c r="M2" s="1"/>
      <c r="N2" s="1"/>
      <c r="O2" s="1"/>
    </row>
    <row r="3" spans="1:15">
      <c r="A3" s="1"/>
      <c r="B3" s="1"/>
      <c r="C3" s="1"/>
      <c r="D3" s="1" t="s">
        <v>2</v>
      </c>
      <c r="E3" s="1"/>
      <c r="F3" s="1"/>
      <c r="G3" s="1"/>
      <c r="H3" s="1"/>
      <c r="I3" s="1"/>
      <c r="J3" s="1"/>
      <c r="K3" s="1"/>
      <c r="L3" s="1"/>
      <c r="M3" s="1" t="s">
        <v>34</v>
      </c>
      <c r="N3" s="1"/>
      <c r="O3" s="1"/>
    </row>
    <row r="4" spans="1:15">
      <c r="A4" s="1"/>
      <c r="B4" s="1"/>
      <c r="C4" s="1"/>
      <c r="D4" s="1"/>
      <c r="E4" s="1" t="s">
        <v>35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28</v>
      </c>
      <c r="N5" s="1"/>
      <c r="O5" s="1"/>
    </row>
    <row r="6" spans="1:15">
      <c r="A6" s="2"/>
      <c r="B6" s="2"/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3"/>
      <c r="B7" s="15" t="s">
        <v>4</v>
      </c>
      <c r="C7" s="15" t="s">
        <v>5</v>
      </c>
      <c r="D7" s="15" t="s">
        <v>33</v>
      </c>
      <c r="E7" s="15"/>
      <c r="F7" s="15" t="s">
        <v>6</v>
      </c>
      <c r="G7" s="15"/>
      <c r="H7" s="15" t="s">
        <v>7</v>
      </c>
      <c r="I7" s="15"/>
      <c r="J7" s="15" t="s">
        <v>8</v>
      </c>
      <c r="K7" s="15"/>
      <c r="L7" s="15" t="s">
        <v>9</v>
      </c>
      <c r="M7" s="16">
        <v>0.5</v>
      </c>
      <c r="N7" s="16">
        <v>0.3</v>
      </c>
      <c r="O7" s="15" t="s">
        <v>9</v>
      </c>
    </row>
    <row r="8" spans="1:15">
      <c r="A8" s="3"/>
      <c r="B8" s="15"/>
      <c r="C8" s="15"/>
      <c r="D8" s="17"/>
      <c r="E8" s="17" t="s">
        <v>11</v>
      </c>
      <c r="F8" s="17" t="s">
        <v>10</v>
      </c>
      <c r="G8" s="17" t="s">
        <v>11</v>
      </c>
      <c r="H8" s="17" t="s">
        <v>10</v>
      </c>
      <c r="I8" s="17" t="s">
        <v>11</v>
      </c>
      <c r="J8" s="17" t="s">
        <v>10</v>
      </c>
      <c r="K8" s="17" t="s">
        <v>11</v>
      </c>
      <c r="L8" s="15"/>
      <c r="M8" s="15"/>
      <c r="N8" s="15"/>
      <c r="O8" s="15"/>
    </row>
    <row r="9" spans="1:15">
      <c r="A9" s="3" t="s">
        <v>12</v>
      </c>
      <c r="B9" s="17">
        <v>1</v>
      </c>
      <c r="C9" s="18">
        <v>5046</v>
      </c>
      <c r="D9" s="19">
        <v>0.1</v>
      </c>
      <c r="E9" s="20">
        <f t="shared" ref="E9:E10" si="0">D9*C9</f>
        <v>504.6</v>
      </c>
      <c r="F9" s="19">
        <v>0.1</v>
      </c>
      <c r="G9" s="17">
        <f>C9*F9</f>
        <v>504.6</v>
      </c>
      <c r="H9" s="19">
        <v>0.33</v>
      </c>
      <c r="I9" s="18">
        <f>C9*H9</f>
        <v>1665.18</v>
      </c>
      <c r="J9" s="19">
        <v>1.25</v>
      </c>
      <c r="K9" s="18">
        <f>C9*J9</f>
        <v>6307.5</v>
      </c>
      <c r="L9" s="18">
        <f>K9+I9+G9+E9+C9</f>
        <v>14027.880000000001</v>
      </c>
      <c r="M9" s="18">
        <f>L9*M7</f>
        <v>7013.9400000000005</v>
      </c>
      <c r="N9" s="18">
        <f>L9*N7</f>
        <v>4208.3640000000005</v>
      </c>
      <c r="O9" s="18">
        <f>N9+M9+L9</f>
        <v>25250.184000000001</v>
      </c>
    </row>
    <row r="10" spans="1:15">
      <c r="A10" s="3" t="s">
        <v>13</v>
      </c>
      <c r="B10" s="17">
        <v>1</v>
      </c>
      <c r="C10" s="18">
        <v>3887</v>
      </c>
      <c r="D10" s="19"/>
      <c r="E10" s="20">
        <f t="shared" si="0"/>
        <v>0</v>
      </c>
      <c r="F10" s="19">
        <v>0.1</v>
      </c>
      <c r="G10" s="17">
        <f t="shared" ref="G10:G12" si="1">C10*F10</f>
        <v>388.70000000000005</v>
      </c>
      <c r="H10" s="19">
        <v>0.4</v>
      </c>
      <c r="I10" s="18">
        <f t="shared" ref="I10:I12" si="2">C10*H10</f>
        <v>1554.8000000000002</v>
      </c>
      <c r="J10" s="19">
        <v>0.7</v>
      </c>
      <c r="K10" s="18">
        <f t="shared" ref="K10:K12" si="3">C10*J10</f>
        <v>2720.8999999999996</v>
      </c>
      <c r="L10" s="18">
        <f t="shared" ref="L10:L12" si="4">K10+I10+G10+E10+C10</f>
        <v>8551.4</v>
      </c>
      <c r="M10" s="18">
        <f>L10*M7</f>
        <v>4275.7</v>
      </c>
      <c r="N10" s="18">
        <f>L10*N7</f>
        <v>2565.4199999999996</v>
      </c>
      <c r="O10" s="18">
        <f t="shared" ref="O10:O12" si="5">N10+M10+L10</f>
        <v>15392.519999999999</v>
      </c>
    </row>
    <row r="11" spans="1:15">
      <c r="A11" s="9" t="s">
        <v>14</v>
      </c>
      <c r="B11" s="20">
        <v>1</v>
      </c>
      <c r="C11" s="21">
        <v>4037</v>
      </c>
      <c r="D11" s="22"/>
      <c r="E11" s="20">
        <f>D11*C11</f>
        <v>0</v>
      </c>
      <c r="F11" s="22">
        <v>0.15</v>
      </c>
      <c r="G11" s="20">
        <f t="shared" si="1"/>
        <v>605.54999999999995</v>
      </c>
      <c r="H11" s="22">
        <v>0.42</v>
      </c>
      <c r="I11" s="21">
        <f>C11*H11</f>
        <v>1695.54</v>
      </c>
      <c r="J11" s="22">
        <v>0.9</v>
      </c>
      <c r="K11" s="21">
        <f>C11*J11</f>
        <v>3633.3</v>
      </c>
      <c r="L11" s="21">
        <f t="shared" si="4"/>
        <v>9971.39</v>
      </c>
      <c r="M11" s="21">
        <f>L11*M7</f>
        <v>4985.6949999999997</v>
      </c>
      <c r="N11" s="21">
        <f>L11*N7</f>
        <v>2991.4169999999999</v>
      </c>
      <c r="O11" s="21">
        <f t="shared" si="5"/>
        <v>17948.502</v>
      </c>
    </row>
    <row r="12" spans="1:15">
      <c r="A12" s="3" t="s">
        <v>15</v>
      </c>
      <c r="B12" s="17">
        <v>1</v>
      </c>
      <c r="C12" s="18">
        <v>3887</v>
      </c>
      <c r="D12" s="19"/>
      <c r="E12" s="20">
        <f t="shared" ref="E12" si="6">D12*C12</f>
        <v>0</v>
      </c>
      <c r="F12" s="19">
        <v>0.1</v>
      </c>
      <c r="G12" s="17">
        <f t="shared" si="1"/>
        <v>388.70000000000005</v>
      </c>
      <c r="H12" s="19">
        <v>0.4</v>
      </c>
      <c r="I12" s="18">
        <f t="shared" si="2"/>
        <v>1554.8000000000002</v>
      </c>
      <c r="J12" s="19">
        <v>0.7</v>
      </c>
      <c r="K12" s="18">
        <f t="shared" si="3"/>
        <v>2720.8999999999996</v>
      </c>
      <c r="L12" s="18">
        <f t="shared" si="4"/>
        <v>8551.4</v>
      </c>
      <c r="M12" s="18">
        <f>L12*M7</f>
        <v>4275.7</v>
      </c>
      <c r="N12" s="18">
        <f>L12*N7</f>
        <v>2565.4199999999996</v>
      </c>
      <c r="O12" s="18">
        <f t="shared" si="5"/>
        <v>15392.519999999999</v>
      </c>
    </row>
    <row r="13" spans="1:15">
      <c r="A13" s="3" t="s">
        <v>9</v>
      </c>
      <c r="B13" s="17">
        <f>SUM(B9:B12)</f>
        <v>4</v>
      </c>
      <c r="C13" s="18">
        <f>SUM(C9:C12)</f>
        <v>16857</v>
      </c>
      <c r="D13" s="17"/>
      <c r="E13" s="17">
        <f>SUM(E9:E12)</f>
        <v>504.6</v>
      </c>
      <c r="F13" s="17" t="s">
        <v>16</v>
      </c>
      <c r="G13" s="18">
        <f>SUM(G9:G12)</f>
        <v>1887.55</v>
      </c>
      <c r="H13" s="17" t="s">
        <v>16</v>
      </c>
      <c r="I13" s="18">
        <f>SUM(I9:I12)</f>
        <v>6470.3200000000006</v>
      </c>
      <c r="J13" s="17" t="s">
        <v>16</v>
      </c>
      <c r="K13" s="18">
        <f>SUM(K9:K12)</f>
        <v>15382.6</v>
      </c>
      <c r="L13" s="17"/>
      <c r="M13" s="18">
        <f>SUM(M9:M12)</f>
        <v>20551.035</v>
      </c>
      <c r="N13" s="18">
        <f>SUM(N9:N12)</f>
        <v>12330.620999999999</v>
      </c>
      <c r="O13" s="18">
        <f>SUM(O9:O12)</f>
        <v>73983.725999999995</v>
      </c>
    </row>
    <row r="14" spans="1:15">
      <c r="A14" s="3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>
      <c r="A15" s="3"/>
      <c r="B15" s="15"/>
      <c r="C15" s="15"/>
      <c r="D15" s="15"/>
      <c r="E15" s="15"/>
      <c r="F15" s="15"/>
      <c r="G15" s="15"/>
      <c r="H15" s="15" t="s">
        <v>7</v>
      </c>
      <c r="I15" s="15"/>
      <c r="J15" s="15" t="s">
        <v>18</v>
      </c>
      <c r="K15" s="15"/>
      <c r="L15" s="15" t="s">
        <v>19</v>
      </c>
      <c r="M15" s="16">
        <v>0.5</v>
      </c>
      <c r="N15" s="16">
        <v>0.3</v>
      </c>
      <c r="O15" s="15" t="s">
        <v>19</v>
      </c>
    </row>
    <row r="16" spans="1:15">
      <c r="A16" s="3"/>
      <c r="B16" s="15"/>
      <c r="C16" s="15"/>
      <c r="D16" s="15"/>
      <c r="E16" s="15"/>
      <c r="F16" s="15"/>
      <c r="G16" s="15"/>
      <c r="H16" s="15" t="s">
        <v>10</v>
      </c>
      <c r="I16" s="15" t="s">
        <v>11</v>
      </c>
      <c r="J16" s="15" t="s">
        <v>10</v>
      </c>
      <c r="K16" s="15" t="s">
        <v>11</v>
      </c>
      <c r="L16" s="15"/>
      <c r="M16" s="15"/>
      <c r="N16" s="15"/>
      <c r="O16" s="15"/>
    </row>
    <row r="17" spans="1:15">
      <c r="A17" s="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3" t="s">
        <v>36</v>
      </c>
      <c r="B18" s="17">
        <v>1</v>
      </c>
      <c r="C18" s="18">
        <v>2102</v>
      </c>
      <c r="D18" s="19"/>
      <c r="E18" s="17">
        <f>C18*D18</f>
        <v>0</v>
      </c>
      <c r="F18" s="19">
        <v>0</v>
      </c>
      <c r="G18" s="17">
        <f>C18*F18</f>
        <v>0</v>
      </c>
      <c r="H18" s="27">
        <v>0.78500000000000003</v>
      </c>
      <c r="I18" s="17">
        <f>C18*H18</f>
        <v>1650.0700000000002</v>
      </c>
      <c r="J18" s="19">
        <v>0.4</v>
      </c>
      <c r="K18" s="17">
        <f>C18*J18</f>
        <v>840.80000000000007</v>
      </c>
      <c r="L18" s="18">
        <f>K18+I18+G18+E18+C18</f>
        <v>4592.8700000000008</v>
      </c>
      <c r="M18" s="18">
        <f>L18*M15</f>
        <v>2296.4350000000004</v>
      </c>
      <c r="N18" s="18">
        <f>L18*N15</f>
        <v>1377.8610000000001</v>
      </c>
      <c r="O18" s="18">
        <f>N18+M18+L18</f>
        <v>8267.1660000000011</v>
      </c>
    </row>
    <row r="19" spans="1:15">
      <c r="A19" s="3" t="s">
        <v>21</v>
      </c>
      <c r="B19" s="17">
        <v>1</v>
      </c>
      <c r="C19" s="18">
        <v>2102</v>
      </c>
      <c r="D19" s="19"/>
      <c r="E19" s="17">
        <f t="shared" ref="E19:E20" si="7">C19*D19</f>
        <v>0</v>
      </c>
      <c r="F19" s="19">
        <v>0</v>
      </c>
      <c r="G19" s="17">
        <f t="shared" ref="G19:G20" si="8">C19*F19</f>
        <v>0</v>
      </c>
      <c r="H19" s="27">
        <v>0.78500000000000003</v>
      </c>
      <c r="I19" s="17">
        <f t="shared" ref="I19:I20" si="9">C19*H19</f>
        <v>1650.0700000000002</v>
      </c>
      <c r="J19" s="19">
        <v>0.4</v>
      </c>
      <c r="K19" s="17">
        <f t="shared" ref="K19:K20" si="10">C19*J19</f>
        <v>840.80000000000007</v>
      </c>
      <c r="L19" s="18">
        <f t="shared" ref="L19:L20" si="11">K19+I19+G19+E19+C19</f>
        <v>4592.8700000000008</v>
      </c>
      <c r="M19" s="18">
        <f>L19*M15</f>
        <v>2296.4350000000004</v>
      </c>
      <c r="N19" s="18">
        <f>L19*N15</f>
        <v>1377.8610000000001</v>
      </c>
      <c r="O19" s="18">
        <f t="shared" ref="O19:O20" si="12">N19+M19+L19</f>
        <v>8267.1660000000011</v>
      </c>
    </row>
    <row r="20" spans="1:15">
      <c r="A20" s="3" t="s">
        <v>22</v>
      </c>
      <c r="B20" s="17">
        <v>1</v>
      </c>
      <c r="C20" s="18">
        <v>2102</v>
      </c>
      <c r="D20" s="19"/>
      <c r="E20" s="17">
        <f t="shared" si="7"/>
        <v>0</v>
      </c>
      <c r="F20" s="19">
        <v>0</v>
      </c>
      <c r="G20" s="17">
        <f t="shared" si="8"/>
        <v>0</v>
      </c>
      <c r="H20" s="27">
        <v>0.78500000000000003</v>
      </c>
      <c r="I20" s="17">
        <f t="shared" si="9"/>
        <v>1650.0700000000002</v>
      </c>
      <c r="J20" s="19">
        <v>0.4</v>
      </c>
      <c r="K20" s="17">
        <f t="shared" si="10"/>
        <v>840.80000000000007</v>
      </c>
      <c r="L20" s="18">
        <f t="shared" si="11"/>
        <v>4592.8700000000008</v>
      </c>
      <c r="M20" s="18">
        <f>L20*M15</f>
        <v>2296.4350000000004</v>
      </c>
      <c r="N20" s="18">
        <f>L20*N15</f>
        <v>1377.8610000000001</v>
      </c>
      <c r="O20" s="18">
        <f t="shared" si="12"/>
        <v>8267.1660000000011</v>
      </c>
    </row>
    <row r="21" spans="1:15">
      <c r="A21" s="3" t="s">
        <v>9</v>
      </c>
      <c r="B21" s="17">
        <v>3</v>
      </c>
      <c r="C21" s="18">
        <v>6182</v>
      </c>
      <c r="D21" s="17"/>
      <c r="E21" s="17"/>
      <c r="F21" s="17"/>
      <c r="G21" s="17"/>
      <c r="H21" s="17"/>
      <c r="I21" s="17">
        <f>I20+I19+I18</f>
        <v>4950.2100000000009</v>
      </c>
      <c r="J21" s="17"/>
      <c r="K21" s="17">
        <f>SUM(K18:K20)</f>
        <v>2522.4</v>
      </c>
      <c r="L21" s="18">
        <f>SUM(L18:L20)</f>
        <v>13778.610000000002</v>
      </c>
      <c r="M21" s="18">
        <f>SUM(M18:M20)</f>
        <v>6889.3050000000012</v>
      </c>
      <c r="N21" s="18">
        <f>SUM(N18:N20)</f>
        <v>4133.5830000000005</v>
      </c>
      <c r="O21" s="18">
        <f>SUM(O18:O20)</f>
        <v>24801.498000000003</v>
      </c>
    </row>
    <row r="22" spans="1:15">
      <c r="A22" s="2"/>
      <c r="B22" s="23"/>
      <c r="C22" s="23"/>
      <c r="D22" s="23"/>
      <c r="E22" s="23"/>
      <c r="F22" s="23"/>
      <c r="G22" s="23"/>
      <c r="H22" s="23"/>
      <c r="I22" s="24"/>
      <c r="J22" s="23"/>
      <c r="K22" s="23"/>
      <c r="L22" s="23"/>
      <c r="M22" s="23"/>
      <c r="N22" s="23"/>
      <c r="O22" s="23"/>
    </row>
    <row r="23" spans="1:15">
      <c r="A23" s="1" t="s">
        <v>30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>
      <c r="A24" s="1"/>
      <c r="B24" s="25"/>
      <c r="C24" s="25"/>
      <c r="D24" s="25" t="s">
        <v>23</v>
      </c>
      <c r="E24" s="25"/>
      <c r="F24" s="25"/>
      <c r="G24" s="25"/>
      <c r="H24" s="25" t="s">
        <v>24</v>
      </c>
      <c r="I24" s="25"/>
      <c r="J24" s="25"/>
      <c r="K24" s="25"/>
      <c r="L24" s="25"/>
      <c r="M24" s="25" t="s">
        <v>25</v>
      </c>
      <c r="N24" s="25"/>
      <c r="O24" s="25"/>
    </row>
    <row r="25" spans="1:15">
      <c r="A25" s="1" t="s">
        <v>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>
      <c r="A26" s="1"/>
      <c r="B26" s="25"/>
      <c r="C26" s="25"/>
      <c r="D26" s="25" t="s">
        <v>27</v>
      </c>
      <c r="E26" s="25"/>
      <c r="F26" s="25"/>
      <c r="G26" s="25"/>
      <c r="H26" s="25" t="s">
        <v>24</v>
      </c>
      <c r="I26" s="25"/>
      <c r="J26" s="25"/>
      <c r="K26" s="25"/>
      <c r="L26" s="25"/>
      <c r="M26" s="25" t="s">
        <v>25</v>
      </c>
      <c r="N26" s="25"/>
      <c r="O26" s="25"/>
    </row>
    <row r="27" spans="1:15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штатное 29.11.2016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2017-04-10T02:54:19Z</dcterms:modified>
</cp:coreProperties>
</file>